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<sst xmlns="http://schemas.openxmlformats.org/spreadsheetml/2006/main" count="174" uniqueCount="62">
  <si>
    <t>Вид выполненных работ</t>
  </si>
  <si>
    <t> Сумма </t>
  </si>
  <si>
    <t>Январь</t>
  </si>
  <si>
    <t>Содержание мусоропроводов</t>
  </si>
  <si>
    <t>Аварийно-диспетчерское обслуживание</t>
  </si>
  <si>
    <t>Итого за месяц:  </t>
  </si>
  <si>
    <t>Техническое обслуживание электрооборудования МОП</t>
  </si>
  <si>
    <t>Работы по управлению жилым фондом</t>
  </si>
  <si>
    <t>Управление лифтами</t>
  </si>
  <si>
    <t>Техническое обслуживание ОПУ ХВС и тепловой энергии на отопление и ГВС</t>
  </si>
  <si>
    <t>Техническое обслуживание лифтового хозяйства</t>
  </si>
  <si>
    <t>Уборка лестничных клеток</t>
  </si>
  <si>
    <t>Уборка придомовой территории</t>
  </si>
  <si>
    <t>Информация о выполненных работах (оказанных услугах) по содержанию и ремонту общего имущества в многоквартирном жилом доме №30/1 по ул. З.Космодемьянской, выполненных непосредственно управляющей организацией и сторонними организациями в 2023 году</t>
  </si>
  <si>
    <t>Ремонт мусоропроводов и баков</t>
  </si>
  <si>
    <t>Февраль</t>
  </si>
  <si>
    <t>Смена доводчика в подъезде № 3</t>
  </si>
  <si>
    <t>Прочистка системы канализации в подвале (подъезд № 3)</t>
  </si>
  <si>
    <t>Март</t>
  </si>
  <si>
    <t>Апрель</t>
  </si>
  <si>
    <t>Закрашивание надписей на стене дома</t>
  </si>
  <si>
    <t>Периодическая проверка вентиляционных каналов</t>
  </si>
  <si>
    <t>Май</t>
  </si>
  <si>
    <t>Техническое обслуживание ОПУ ХВС и тепловой энергии на отопление и ГВС, консервация</t>
  </si>
  <si>
    <t>Ремонт детской карусели на придомовой территории</t>
  </si>
  <si>
    <t>Июнь</t>
  </si>
  <si>
    <t>Выкашивание газонов газонокосилкой на придомовой территории</t>
  </si>
  <si>
    <t>Июль</t>
  </si>
  <si>
    <t>Смена автоматического выключателя в эл/щите, кв. № 21</t>
  </si>
  <si>
    <t>Замена ввода системы канализации, подъезд № 3</t>
  </si>
  <si>
    <t>Прочистка системы канализации, подъезд № 3</t>
  </si>
  <si>
    <t>Ремонт стены фасада кв.140</t>
  </si>
  <si>
    <t>Август</t>
  </si>
  <si>
    <t>Техническое обслуживание внутридомового газового оборудования</t>
  </si>
  <si>
    <t>Дезинсекция</t>
  </si>
  <si>
    <t>Демонтаж малых форм</t>
  </si>
  <si>
    <t>Замена колес на мусорном баке</t>
  </si>
  <si>
    <t>Сентябрь</t>
  </si>
  <si>
    <t>Техническое обслуживание ОПУ ХВС и тепловой энергии на отопление и ГВС, опрессовка</t>
  </si>
  <si>
    <t>Ремонт лавочки на придомовой территории</t>
  </si>
  <si>
    <t>Демонтаж забора, горки и лавочки на придомовой территории с учетом возврата металлолома</t>
  </si>
  <si>
    <t>Вывоз и погрузка автомобильных шин</t>
  </si>
  <si>
    <t>Прочистка системы канализации (кв. 120) и ремонт стояка канализации в кв. № 129</t>
  </si>
  <si>
    <t>Покраска детской площадки и лавочек (5шт.)</t>
  </si>
  <si>
    <t>Приобретение и установка песочницы на придомовой территории</t>
  </si>
  <si>
    <t>Октябрь</t>
  </si>
  <si>
    <t>Ремонт стояка системы канализации в кв. №113</t>
  </si>
  <si>
    <t>Ремонт стояка системы отопления, подъезд № 3</t>
  </si>
  <si>
    <t>Установка песочницы на придомовой территории и заполнение ее песком</t>
  </si>
  <si>
    <t>Ремонт МПШ в кв. №№ 11,81</t>
  </si>
  <si>
    <t>Ремонт канализационных выпусков, 3 подъезд</t>
  </si>
  <si>
    <t>Ноябрь</t>
  </si>
  <si>
    <t>Замена стояка системы канализации в кв. № 120</t>
  </si>
  <si>
    <t>Декабрь</t>
  </si>
  <si>
    <t xml:space="preserve">Очистка придомовой территории от снега погрузчиком </t>
  </si>
  <si>
    <t>Электроработы по подключению теплосчетчика</t>
  </si>
  <si>
    <t xml:space="preserve">Замена приборов учета системы отопления </t>
  </si>
  <si>
    <t>Замена приборов учета системы ГВС</t>
  </si>
  <si>
    <t xml:space="preserve">Замена запорной арматуры системы отопления, подвал № 2 </t>
  </si>
  <si>
    <t>Подключение приборов учета системы ГВС</t>
  </si>
  <si>
    <t>Ремонт стояка системы канализации в кв.27</t>
  </si>
  <si>
    <t>Ремонт тамбурных дверей в подъездах №№ 2,4 и осмотр в подъездах №№ 1,3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</si>
</sst>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Border="1" applyAlignment="1">
      <alignment/>
    </xf>
    <xf numFmtId="0" fontId="1" fillId="34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200" fontId="5" fillId="0" borderId="0" xfId="0" applyNumberFormat="1" applyFont="1" applyBorder="1" applyAlignment="1">
      <alignment/>
    </xf>
    <xf numFmtId="20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 wrapText="1"/>
    </xf>
    <xf numFmtId="200" fontId="0" fillId="0" borderId="10" xfId="0" applyNumberFormat="1" applyBorder="1" applyAlignment="1">
      <alignment/>
    </xf>
    <xf numFmtId="200" fontId="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right"/>
    </xf>
    <xf numFmtId="200" fontId="4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 wrapText="1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69">
      <selection activeCell="B175" sqref="B175:B176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0.7109375" style="0" customWidth="1"/>
    <col min="4" max="4" width="9.57421875" style="8" hidden="1" customWidth="1"/>
    <col min="5" max="5" width="12.7109375" style="12" hidden="1" customWidth="1"/>
    <col min="6" max="8" width="9.140625" style="0" customWidth="1"/>
  </cols>
  <sheetData>
    <row r="1" spans="1:2" ht="46.5" customHeight="1">
      <c r="A1" s="31" t="s">
        <v>13</v>
      </c>
      <c r="B1" s="32"/>
    </row>
    <row r="2" spans="1:2" ht="24" customHeight="1">
      <c r="A2" s="3" t="s">
        <v>0</v>
      </c>
      <c r="B2" s="3" t="s">
        <v>1</v>
      </c>
    </row>
    <row r="3" spans="1:4" ht="24" customHeight="1">
      <c r="A3" s="30" t="s">
        <v>2</v>
      </c>
      <c r="B3" s="30"/>
      <c r="D3" s="9">
        <v>6983.4</v>
      </c>
    </row>
    <row r="4" spans="1:5" ht="24" customHeight="1">
      <c r="A4" s="1" t="s">
        <v>12</v>
      </c>
      <c r="B4" s="4">
        <v>14385.8</v>
      </c>
      <c r="D4" s="10">
        <f>B4/6983.4</f>
        <v>2.0599994272131052</v>
      </c>
      <c r="E4" s="15"/>
    </row>
    <row r="5" spans="1:5" ht="24" customHeight="1">
      <c r="A5" s="1" t="s">
        <v>8</v>
      </c>
      <c r="B5" s="4">
        <v>43646.25</v>
      </c>
      <c r="D5" s="10">
        <f aca="true" t="shared" si="0" ref="D5:D13">B5/6983.4</f>
        <v>6.25</v>
      </c>
      <c r="E5" s="15"/>
    </row>
    <row r="6" spans="1:5" ht="24" customHeight="1">
      <c r="A6" s="1" t="s">
        <v>3</v>
      </c>
      <c r="B6" s="4">
        <v>13966.8</v>
      </c>
      <c r="D6" s="10">
        <f t="shared" si="0"/>
        <v>2</v>
      </c>
      <c r="E6" s="15"/>
    </row>
    <row r="7" spans="1:5" ht="24" customHeight="1">
      <c r="A7" s="1" t="s">
        <v>4</v>
      </c>
      <c r="B7" s="4">
        <v>25768.75</v>
      </c>
      <c r="D7" s="10">
        <f t="shared" si="0"/>
        <v>3.6900005727868948</v>
      </c>
      <c r="E7" s="15"/>
    </row>
    <row r="8" spans="1:5" ht="24" customHeight="1">
      <c r="A8" s="1" t="s">
        <v>6</v>
      </c>
      <c r="B8" s="4">
        <v>2664.04</v>
      </c>
      <c r="D8" s="10">
        <f t="shared" si="0"/>
        <v>0.381481799696423</v>
      </c>
      <c r="E8" s="15"/>
    </row>
    <row r="9" spans="1:5" ht="24" customHeight="1">
      <c r="A9" s="1" t="s">
        <v>9</v>
      </c>
      <c r="B9" s="4">
        <v>4507.55</v>
      </c>
      <c r="D9" s="10">
        <f t="shared" si="0"/>
        <v>0.6454663917289573</v>
      </c>
      <c r="E9" s="14"/>
    </row>
    <row r="10" spans="1:5" ht="24" customHeight="1">
      <c r="A10" s="1" t="s">
        <v>10</v>
      </c>
      <c r="B10" s="4">
        <v>7130.06</v>
      </c>
      <c r="D10" s="10">
        <f t="shared" si="0"/>
        <v>1.0210012314918235</v>
      </c>
      <c r="E10" s="15"/>
    </row>
    <row r="11" spans="1:5" ht="24" customHeight="1">
      <c r="A11" s="6" t="s">
        <v>7</v>
      </c>
      <c r="B11" s="4">
        <v>27514.6</v>
      </c>
      <c r="D11" s="10">
        <f t="shared" si="0"/>
        <v>3.9400005727868948</v>
      </c>
      <c r="E11" s="15"/>
    </row>
    <row r="12" spans="1:5" s="5" customFormat="1" ht="24" customHeight="1">
      <c r="A12" s="1" t="s">
        <v>11</v>
      </c>
      <c r="B12" s="4">
        <v>8363.41</v>
      </c>
      <c r="D12" s="10">
        <f t="shared" si="0"/>
        <v>1.1976129106166051</v>
      </c>
      <c r="E12" s="13"/>
    </row>
    <row r="13" spans="1:5" s="5" customFormat="1" ht="24" customHeight="1">
      <c r="A13" s="7" t="s">
        <v>14</v>
      </c>
      <c r="B13" s="11">
        <v>16264</v>
      </c>
      <c r="D13" s="10">
        <f t="shared" si="0"/>
        <v>2.3289515135893692</v>
      </c>
      <c r="E13" s="13"/>
    </row>
    <row r="14" spans="1:2" ht="24" customHeight="1">
      <c r="A14" s="2" t="s">
        <v>5</v>
      </c>
      <c r="B14" s="2">
        <f>SUM(B4:B13)</f>
        <v>164211.26</v>
      </c>
    </row>
    <row r="15" spans="1:4" ht="24" customHeight="1">
      <c r="A15" s="30" t="s">
        <v>15</v>
      </c>
      <c r="B15" s="30"/>
      <c r="D15" s="9"/>
    </row>
    <row r="16" spans="1:5" ht="24" customHeight="1">
      <c r="A16" s="1" t="s">
        <v>12</v>
      </c>
      <c r="B16" s="4">
        <v>14385.8</v>
      </c>
      <c r="D16" s="10">
        <f>B16/6983.4</f>
        <v>2.0599994272131052</v>
      </c>
      <c r="E16" s="15"/>
    </row>
    <row r="17" spans="1:5" ht="24" customHeight="1">
      <c r="A17" s="1" t="s">
        <v>8</v>
      </c>
      <c r="B17" s="4">
        <v>43646.25</v>
      </c>
      <c r="D17" s="10">
        <f aca="true" t="shared" si="1" ref="D17:D26">B17/6983.4</f>
        <v>6.25</v>
      </c>
      <c r="E17" s="15"/>
    </row>
    <row r="18" spans="1:5" ht="24" customHeight="1">
      <c r="A18" s="1" t="s">
        <v>3</v>
      </c>
      <c r="B18" s="4">
        <v>13966.8</v>
      </c>
      <c r="D18" s="10">
        <f t="shared" si="1"/>
        <v>2</v>
      </c>
      <c r="E18" s="15"/>
    </row>
    <row r="19" spans="1:5" ht="24" customHeight="1">
      <c r="A19" s="1" t="s">
        <v>4</v>
      </c>
      <c r="B19" s="4">
        <v>25768.75</v>
      </c>
      <c r="D19" s="10">
        <f t="shared" si="1"/>
        <v>3.6900005727868948</v>
      </c>
      <c r="E19" s="15"/>
    </row>
    <row r="20" spans="1:5" ht="24" customHeight="1">
      <c r="A20" s="1" t="s">
        <v>6</v>
      </c>
      <c r="B20" s="4">
        <v>2751.19</v>
      </c>
      <c r="D20" s="10">
        <f t="shared" si="1"/>
        <v>0.39396139416330156</v>
      </c>
      <c r="E20" s="15"/>
    </row>
    <row r="21" spans="1:5" ht="24" customHeight="1">
      <c r="A21" s="1" t="s">
        <v>9</v>
      </c>
      <c r="B21" s="4">
        <v>4507.55</v>
      </c>
      <c r="D21" s="10">
        <f t="shared" si="1"/>
        <v>0.6454663917289573</v>
      </c>
      <c r="E21" s="14"/>
    </row>
    <row r="22" spans="1:5" ht="24" customHeight="1">
      <c r="A22" s="1" t="s">
        <v>10</v>
      </c>
      <c r="B22" s="4">
        <v>6768.16</v>
      </c>
      <c r="D22" s="10">
        <f t="shared" si="1"/>
        <v>0.9691783371996449</v>
      </c>
      <c r="E22" s="15"/>
    </row>
    <row r="23" spans="1:5" ht="24" customHeight="1">
      <c r="A23" s="6" t="s">
        <v>7</v>
      </c>
      <c r="B23" s="4">
        <v>27514.6</v>
      </c>
      <c r="D23" s="10">
        <f t="shared" si="1"/>
        <v>3.9400005727868948</v>
      </c>
      <c r="E23" s="15"/>
    </row>
    <row r="24" spans="1:5" s="5" customFormat="1" ht="24" customHeight="1">
      <c r="A24" s="1" t="s">
        <v>11</v>
      </c>
      <c r="B24" s="4">
        <v>8363.41</v>
      </c>
      <c r="D24" s="10">
        <f t="shared" si="1"/>
        <v>1.1976129106166051</v>
      </c>
      <c r="E24" s="13"/>
    </row>
    <row r="25" spans="1:5" s="5" customFormat="1" ht="24" customHeight="1">
      <c r="A25" s="16" t="s">
        <v>16</v>
      </c>
      <c r="B25" s="17">
        <v>2774</v>
      </c>
      <c r="D25" s="19">
        <f>B25/6983.4</f>
        <v>0.3972277114299625</v>
      </c>
      <c r="E25" s="20">
        <f>D25+D26</f>
        <v>0.8726408339777186</v>
      </c>
    </row>
    <row r="26" spans="1:5" s="5" customFormat="1" ht="24" customHeight="1">
      <c r="A26" s="7" t="s">
        <v>17</v>
      </c>
      <c r="B26" s="18">
        <v>3320</v>
      </c>
      <c r="D26" s="19">
        <f t="shared" si="1"/>
        <v>0.47541312254775614</v>
      </c>
      <c r="E26" s="20">
        <f>B25+B26</f>
        <v>6094</v>
      </c>
    </row>
    <row r="27" spans="1:2" ht="24" customHeight="1">
      <c r="A27" s="2" t="s">
        <v>5</v>
      </c>
      <c r="B27" s="2">
        <f>SUM(B16:B26)</f>
        <v>153766.51</v>
      </c>
    </row>
    <row r="28" spans="1:4" ht="24" customHeight="1">
      <c r="A28" s="30" t="s">
        <v>18</v>
      </c>
      <c r="B28" s="30"/>
      <c r="D28" s="9"/>
    </row>
    <row r="29" spans="1:5" ht="24" customHeight="1">
      <c r="A29" s="1" t="s">
        <v>12</v>
      </c>
      <c r="B29" s="4">
        <v>14385.8</v>
      </c>
      <c r="D29" s="10">
        <f>B29/6983.4</f>
        <v>2.0599994272131052</v>
      </c>
      <c r="E29" s="15"/>
    </row>
    <row r="30" spans="1:5" ht="24" customHeight="1">
      <c r="A30" s="1" t="s">
        <v>8</v>
      </c>
      <c r="B30" s="4">
        <v>43646.25</v>
      </c>
      <c r="D30" s="10">
        <f aca="true" t="shared" si="2" ref="D30:D37">B30/6983.4</f>
        <v>6.25</v>
      </c>
      <c r="E30" s="15"/>
    </row>
    <row r="31" spans="1:5" ht="24" customHeight="1">
      <c r="A31" s="1" t="s">
        <v>3</v>
      </c>
      <c r="B31" s="4">
        <v>13966.8</v>
      </c>
      <c r="D31" s="10">
        <f t="shared" si="2"/>
        <v>2</v>
      </c>
      <c r="E31" s="15"/>
    </row>
    <row r="32" spans="1:5" ht="24" customHeight="1">
      <c r="A32" s="1" t="s">
        <v>4</v>
      </c>
      <c r="B32" s="4">
        <v>25768.75</v>
      </c>
      <c r="D32" s="10">
        <f t="shared" si="2"/>
        <v>3.6900005727868948</v>
      </c>
      <c r="E32" s="15"/>
    </row>
    <row r="33" spans="1:5" ht="24" customHeight="1">
      <c r="A33" s="1" t="s">
        <v>6</v>
      </c>
      <c r="B33" s="4">
        <v>2664.04</v>
      </c>
      <c r="D33" s="10">
        <f t="shared" si="2"/>
        <v>0.381481799696423</v>
      </c>
      <c r="E33" s="15"/>
    </row>
    <row r="34" spans="1:5" ht="24" customHeight="1">
      <c r="A34" s="1" t="s">
        <v>9</v>
      </c>
      <c r="B34" s="4">
        <v>4507.55</v>
      </c>
      <c r="D34" s="10">
        <f t="shared" si="2"/>
        <v>0.6454663917289573</v>
      </c>
      <c r="E34" s="14"/>
    </row>
    <row r="35" spans="1:5" ht="24" customHeight="1">
      <c r="A35" s="1" t="s">
        <v>10</v>
      </c>
      <c r="B35" s="4">
        <v>6687.21</v>
      </c>
      <c r="D35" s="10">
        <f t="shared" si="2"/>
        <v>0.957586562419452</v>
      </c>
      <c r="E35" s="15"/>
    </row>
    <row r="36" spans="1:5" ht="24" customHeight="1">
      <c r="A36" s="6" t="s">
        <v>7</v>
      </c>
      <c r="B36" s="4">
        <v>27514.6</v>
      </c>
      <c r="D36" s="10">
        <f t="shared" si="2"/>
        <v>3.9400005727868948</v>
      </c>
      <c r="E36" s="15"/>
    </row>
    <row r="37" spans="1:5" s="5" customFormat="1" ht="24" customHeight="1">
      <c r="A37" s="1" t="s">
        <v>11</v>
      </c>
      <c r="B37" s="4">
        <v>8363.41</v>
      </c>
      <c r="D37" s="10">
        <f t="shared" si="2"/>
        <v>1.1976129106166051</v>
      </c>
      <c r="E37" s="13"/>
    </row>
    <row r="38" spans="1:2" ht="24" customHeight="1">
      <c r="A38" s="2" t="s">
        <v>5</v>
      </c>
      <c r="B38" s="2">
        <f>SUM(B29:B37)</f>
        <v>147504.41</v>
      </c>
    </row>
    <row r="39" spans="1:4" ht="24" customHeight="1">
      <c r="A39" s="30" t="s">
        <v>19</v>
      </c>
      <c r="B39" s="30"/>
      <c r="D39" s="25">
        <v>6982.9</v>
      </c>
    </row>
    <row r="40" spans="1:5" ht="24" customHeight="1">
      <c r="A40" s="1" t="s">
        <v>12</v>
      </c>
      <c r="B40" s="4">
        <v>14384.77</v>
      </c>
      <c r="D40" s="10">
        <f>B40/6982.9</f>
        <v>2.059999427172092</v>
      </c>
      <c r="E40" s="15"/>
    </row>
    <row r="41" spans="1:5" ht="24" customHeight="1">
      <c r="A41" s="1" t="s">
        <v>8</v>
      </c>
      <c r="B41" s="4">
        <v>43643.13</v>
      </c>
      <c r="D41" s="10">
        <f aca="true" t="shared" si="3" ref="D41:D50">B41/6982.9</f>
        <v>6.250000716034886</v>
      </c>
      <c r="E41" s="15"/>
    </row>
    <row r="42" spans="1:5" ht="24" customHeight="1">
      <c r="A42" s="1" t="s">
        <v>3</v>
      </c>
      <c r="B42" s="4">
        <v>13965.8</v>
      </c>
      <c r="D42" s="10">
        <f t="shared" si="3"/>
        <v>2</v>
      </c>
      <c r="E42" s="15"/>
    </row>
    <row r="43" spans="1:5" ht="24" customHeight="1">
      <c r="A43" s="1" t="s">
        <v>4</v>
      </c>
      <c r="B43" s="4">
        <v>25766.9</v>
      </c>
      <c r="D43" s="10">
        <f t="shared" si="3"/>
        <v>3.6899998567930234</v>
      </c>
      <c r="E43" s="15"/>
    </row>
    <row r="44" spans="1:5" ht="24" customHeight="1">
      <c r="A44" s="1" t="s">
        <v>6</v>
      </c>
      <c r="B44" s="4">
        <v>2664.04</v>
      </c>
      <c r="D44" s="10">
        <f t="shared" si="3"/>
        <v>0.38150911512408886</v>
      </c>
      <c r="E44" s="15"/>
    </row>
    <row r="45" spans="1:5" ht="24" customHeight="1">
      <c r="A45" s="1" t="s">
        <v>9</v>
      </c>
      <c r="B45" s="4">
        <v>4507.55</v>
      </c>
      <c r="D45" s="10">
        <f t="shared" si="3"/>
        <v>0.6455126093743287</v>
      </c>
      <c r="E45" s="14"/>
    </row>
    <row r="46" spans="1:5" ht="24" customHeight="1">
      <c r="A46" s="1" t="s">
        <v>10</v>
      </c>
      <c r="B46" s="4">
        <v>7000</v>
      </c>
      <c r="D46" s="10">
        <f t="shared" si="3"/>
        <v>1.002448839307451</v>
      </c>
      <c r="E46" s="15"/>
    </row>
    <row r="47" spans="1:5" ht="24" customHeight="1">
      <c r="A47" s="6" t="s">
        <v>7</v>
      </c>
      <c r="B47" s="4">
        <v>27512.63</v>
      </c>
      <c r="D47" s="10">
        <f t="shared" si="3"/>
        <v>3.9400005728279086</v>
      </c>
      <c r="E47" s="15"/>
    </row>
    <row r="48" spans="1:5" s="5" customFormat="1" ht="24" customHeight="1">
      <c r="A48" s="1" t="s">
        <v>11</v>
      </c>
      <c r="B48" s="4">
        <v>8363.41</v>
      </c>
      <c r="D48" s="10">
        <f t="shared" si="3"/>
        <v>1.1976986638789042</v>
      </c>
      <c r="E48" s="13"/>
    </row>
    <row r="49" spans="1:5" ht="24" customHeight="1">
      <c r="A49" s="6" t="s">
        <v>21</v>
      </c>
      <c r="B49" s="4">
        <v>10900</v>
      </c>
      <c r="D49" s="10">
        <f t="shared" si="3"/>
        <v>1.5609560497787454</v>
      </c>
      <c r="E49" s="15"/>
    </row>
    <row r="50" spans="1:5" s="5" customFormat="1" ht="24" customHeight="1">
      <c r="A50" s="16" t="s">
        <v>20</v>
      </c>
      <c r="B50" s="4">
        <v>628</v>
      </c>
      <c r="D50" s="10">
        <f t="shared" si="3"/>
        <v>0.08993398158358276</v>
      </c>
      <c r="E50" s="13"/>
    </row>
    <row r="51" spans="1:2" ht="24" customHeight="1">
      <c r="A51" s="2" t="s">
        <v>5</v>
      </c>
      <c r="B51" s="2">
        <f>SUM(B40:B50)</f>
        <v>159336.23</v>
      </c>
    </row>
    <row r="52" spans="1:4" ht="24" customHeight="1">
      <c r="A52" s="30" t="s">
        <v>22</v>
      </c>
      <c r="B52" s="30"/>
      <c r="D52" s="9">
        <v>6982.9</v>
      </c>
    </row>
    <row r="53" spans="1:5" ht="24" customHeight="1">
      <c r="A53" s="1" t="s">
        <v>12</v>
      </c>
      <c r="B53" s="4">
        <v>14384.77</v>
      </c>
      <c r="D53" s="10">
        <f>B53/6982.9</f>
        <v>2.059999427172092</v>
      </c>
      <c r="E53" s="15"/>
    </row>
    <row r="54" spans="1:5" ht="24" customHeight="1">
      <c r="A54" s="1" t="s">
        <v>8</v>
      </c>
      <c r="B54" s="4">
        <v>43643.13</v>
      </c>
      <c r="D54" s="10">
        <f aca="true" t="shared" si="4" ref="D54:D62">B54/6982.9</f>
        <v>6.250000716034886</v>
      </c>
      <c r="E54" s="15"/>
    </row>
    <row r="55" spans="1:5" ht="24" customHeight="1">
      <c r="A55" s="1" t="s">
        <v>3</v>
      </c>
      <c r="B55" s="4">
        <v>13965.8</v>
      </c>
      <c r="D55" s="10">
        <f t="shared" si="4"/>
        <v>2</v>
      </c>
      <c r="E55" s="15"/>
    </row>
    <row r="56" spans="1:5" ht="24" customHeight="1">
      <c r="A56" s="1" t="s">
        <v>4</v>
      </c>
      <c r="B56" s="4">
        <v>25766.9</v>
      </c>
      <c r="D56" s="10">
        <f t="shared" si="4"/>
        <v>3.6899998567930234</v>
      </c>
      <c r="E56" s="15"/>
    </row>
    <row r="57" spans="1:5" ht="24" customHeight="1">
      <c r="A57" s="1" t="s">
        <v>6</v>
      </c>
      <c r="B57" s="4">
        <v>2664.04</v>
      </c>
      <c r="D57" s="10">
        <f t="shared" si="4"/>
        <v>0.38150911512408886</v>
      </c>
      <c r="E57" s="15"/>
    </row>
    <row r="58" spans="1:5" ht="30" customHeight="1">
      <c r="A58" s="1" t="s">
        <v>23</v>
      </c>
      <c r="B58" s="4">
        <v>35387.99</v>
      </c>
      <c r="D58" s="10">
        <f t="shared" si="4"/>
        <v>5.067807071560527</v>
      </c>
      <c r="E58" s="14"/>
    </row>
    <row r="59" spans="1:5" ht="24" customHeight="1">
      <c r="A59" s="1" t="s">
        <v>10</v>
      </c>
      <c r="B59" s="4">
        <v>6884.5</v>
      </c>
      <c r="D59" s="10">
        <f t="shared" si="4"/>
        <v>0.9859084334588781</v>
      </c>
      <c r="E59" s="15"/>
    </row>
    <row r="60" spans="1:5" ht="24" customHeight="1">
      <c r="A60" s="6" t="s">
        <v>7</v>
      </c>
      <c r="B60" s="4">
        <v>27512.63</v>
      </c>
      <c r="D60" s="10">
        <f t="shared" si="4"/>
        <v>3.9400005728279086</v>
      </c>
      <c r="E60" s="15"/>
    </row>
    <row r="61" spans="1:5" s="5" customFormat="1" ht="24" customHeight="1">
      <c r="A61" s="1" t="s">
        <v>11</v>
      </c>
      <c r="B61" s="4">
        <v>8363.41</v>
      </c>
      <c r="D61" s="10">
        <f t="shared" si="4"/>
        <v>1.1976986638789042</v>
      </c>
      <c r="E61" s="13"/>
    </row>
    <row r="62" spans="1:5" s="5" customFormat="1" ht="24" customHeight="1">
      <c r="A62" s="16" t="s">
        <v>24</v>
      </c>
      <c r="B62" s="21">
        <v>5724</v>
      </c>
      <c r="D62" s="10">
        <f t="shared" si="4"/>
        <v>0.8197167365994071</v>
      </c>
      <c r="E62" s="13"/>
    </row>
    <row r="63" spans="1:2" ht="24" customHeight="1">
      <c r="A63" s="2" t="s">
        <v>5</v>
      </c>
      <c r="B63" s="2">
        <f>SUM(B53:B62)</f>
        <v>184297.17</v>
      </c>
    </row>
    <row r="64" spans="1:4" ht="24" customHeight="1">
      <c r="A64" s="30" t="s">
        <v>25</v>
      </c>
      <c r="B64" s="30"/>
      <c r="D64" s="9">
        <v>6982.9</v>
      </c>
    </row>
    <row r="65" spans="1:5" ht="24" customHeight="1">
      <c r="A65" s="1" t="s">
        <v>12</v>
      </c>
      <c r="B65" s="4">
        <v>14384.77</v>
      </c>
      <c r="D65" s="10">
        <f>B65/6982.9</f>
        <v>2.059999427172092</v>
      </c>
      <c r="E65" s="15"/>
    </row>
    <row r="66" spans="1:5" ht="24" customHeight="1">
      <c r="A66" s="1" t="s">
        <v>8</v>
      </c>
      <c r="B66" s="4">
        <v>43643.13</v>
      </c>
      <c r="D66" s="10">
        <f aca="true" t="shared" si="5" ref="D66:D75">B66/6982.9</f>
        <v>6.250000716034886</v>
      </c>
      <c r="E66" s="15"/>
    </row>
    <row r="67" spans="1:5" ht="24" customHeight="1">
      <c r="A67" s="1" t="s">
        <v>3</v>
      </c>
      <c r="B67" s="4">
        <v>13965.8</v>
      </c>
      <c r="D67" s="10">
        <f t="shared" si="5"/>
        <v>2</v>
      </c>
      <c r="E67" s="15"/>
    </row>
    <row r="68" spans="1:5" ht="24" customHeight="1">
      <c r="A68" s="1" t="s">
        <v>4</v>
      </c>
      <c r="B68" s="4">
        <v>25766.9</v>
      </c>
      <c r="D68" s="10">
        <f t="shared" si="5"/>
        <v>3.6899998567930234</v>
      </c>
      <c r="E68" s="15"/>
    </row>
    <row r="69" spans="1:5" ht="24" customHeight="1">
      <c r="A69" s="1" t="s">
        <v>6</v>
      </c>
      <c r="B69" s="4">
        <v>2664.04</v>
      </c>
      <c r="D69" s="10">
        <f t="shared" si="5"/>
        <v>0.38150911512408886</v>
      </c>
      <c r="E69" s="15"/>
    </row>
    <row r="70" spans="1:5" ht="24" customHeight="1">
      <c r="A70" s="1" t="s">
        <v>9</v>
      </c>
      <c r="B70" s="4">
        <v>4507.55</v>
      </c>
      <c r="D70" s="10">
        <f t="shared" si="5"/>
        <v>0.6455126093743287</v>
      </c>
      <c r="E70" s="14"/>
    </row>
    <row r="71" spans="1:5" ht="24" customHeight="1">
      <c r="A71" s="1" t="s">
        <v>10</v>
      </c>
      <c r="B71" s="4">
        <v>9800</v>
      </c>
      <c r="D71" s="10">
        <f t="shared" si="5"/>
        <v>1.4034283750304315</v>
      </c>
      <c r="E71" s="15"/>
    </row>
    <row r="72" spans="1:5" ht="24" customHeight="1">
      <c r="A72" s="6" t="s">
        <v>7</v>
      </c>
      <c r="B72" s="4">
        <v>27512.63</v>
      </c>
      <c r="D72" s="10">
        <f t="shared" si="5"/>
        <v>3.9400005728279086</v>
      </c>
      <c r="E72" s="15"/>
    </row>
    <row r="73" spans="1:5" s="5" customFormat="1" ht="24" customHeight="1">
      <c r="A73" s="1" t="s">
        <v>11</v>
      </c>
      <c r="B73" s="4">
        <v>8363.41</v>
      </c>
      <c r="D73" s="10">
        <f>B73/6982.9</f>
        <v>1.1976986638789042</v>
      </c>
      <c r="E73" s="13"/>
    </row>
    <row r="74" spans="1:5" s="5" customFormat="1" ht="24" customHeight="1">
      <c r="A74" s="1" t="s">
        <v>21</v>
      </c>
      <c r="B74" s="4">
        <v>100</v>
      </c>
      <c r="D74" s="10">
        <f t="shared" si="5"/>
        <v>0.01432069770439216</v>
      </c>
      <c r="E74" s="13"/>
    </row>
    <row r="75" spans="1:5" ht="24" customHeight="1">
      <c r="A75" s="23" t="s">
        <v>26</v>
      </c>
      <c r="B75" s="18">
        <v>11020</v>
      </c>
      <c r="D75" s="10">
        <f t="shared" si="5"/>
        <v>1.578140887024016</v>
      </c>
      <c r="E75" s="14"/>
    </row>
    <row r="76" spans="1:2" ht="24" customHeight="1">
      <c r="A76" s="2" t="s">
        <v>5</v>
      </c>
      <c r="B76" s="2">
        <f>SUM(B65:B75)</f>
        <v>161728.23</v>
      </c>
    </row>
    <row r="77" spans="1:4" ht="24" customHeight="1">
      <c r="A77" s="30" t="s">
        <v>27</v>
      </c>
      <c r="B77" s="30"/>
      <c r="D77" s="26">
        <v>6982.9</v>
      </c>
    </row>
    <row r="78" spans="1:5" ht="24" customHeight="1">
      <c r="A78" s="1" t="s">
        <v>12</v>
      </c>
      <c r="B78" s="4">
        <v>14384.77</v>
      </c>
      <c r="D78" s="10">
        <f>B78/6982.9</f>
        <v>2.059999427172092</v>
      </c>
      <c r="E78" s="15"/>
    </row>
    <row r="79" spans="1:5" ht="24" customHeight="1">
      <c r="A79" s="1" t="s">
        <v>8</v>
      </c>
      <c r="B79" s="4">
        <v>43643.13</v>
      </c>
      <c r="D79" s="10">
        <f aca="true" t="shared" si="6" ref="D79:D85">B79/6982.9</f>
        <v>6.250000716034886</v>
      </c>
      <c r="E79" s="15"/>
    </row>
    <row r="80" spans="1:5" ht="24" customHeight="1">
      <c r="A80" s="1" t="s">
        <v>3</v>
      </c>
      <c r="B80" s="4">
        <v>13965.8</v>
      </c>
      <c r="D80" s="10">
        <f t="shared" si="6"/>
        <v>2</v>
      </c>
      <c r="E80" s="15"/>
    </row>
    <row r="81" spans="1:5" ht="24" customHeight="1">
      <c r="A81" s="1" t="s">
        <v>4</v>
      </c>
      <c r="B81" s="4">
        <v>25766.9</v>
      </c>
      <c r="D81" s="10">
        <f t="shared" si="6"/>
        <v>3.6899998567930234</v>
      </c>
      <c r="E81" s="15"/>
    </row>
    <row r="82" spans="1:5" ht="24" customHeight="1">
      <c r="A82" s="1" t="s">
        <v>6</v>
      </c>
      <c r="B82" s="4">
        <v>2664.04</v>
      </c>
      <c r="D82" s="10">
        <f t="shared" si="6"/>
        <v>0.38150911512408886</v>
      </c>
      <c r="E82" s="15"/>
    </row>
    <row r="83" spans="1:5" ht="24" customHeight="1">
      <c r="A83" s="1" t="s">
        <v>9</v>
      </c>
      <c r="B83" s="4">
        <v>4507.55</v>
      </c>
      <c r="D83" s="10">
        <f t="shared" si="6"/>
        <v>0.6455126093743287</v>
      </c>
      <c r="E83" s="14"/>
    </row>
    <row r="84" spans="1:5" ht="24" customHeight="1">
      <c r="A84" s="1" t="s">
        <v>10</v>
      </c>
      <c r="B84" s="4">
        <v>6895.42</v>
      </c>
      <c r="D84" s="10">
        <f t="shared" si="6"/>
        <v>0.9874722536481978</v>
      </c>
      <c r="E84" s="15"/>
    </row>
    <row r="85" spans="1:5" ht="24" customHeight="1">
      <c r="A85" s="6" t="s">
        <v>7</v>
      </c>
      <c r="B85" s="4">
        <v>27512.63</v>
      </c>
      <c r="D85" s="10">
        <f t="shared" si="6"/>
        <v>3.9400005728279086</v>
      </c>
      <c r="E85" s="15"/>
    </row>
    <row r="86" spans="1:5" s="5" customFormat="1" ht="24" customHeight="1">
      <c r="A86" s="1" t="s">
        <v>11</v>
      </c>
      <c r="B86" s="4">
        <v>8363.41</v>
      </c>
      <c r="D86" s="10">
        <f aca="true" t="shared" si="7" ref="D86:D91">B86/6982.9</f>
        <v>1.1976986638789042</v>
      </c>
      <c r="E86" s="13"/>
    </row>
    <row r="87" spans="1:5" s="5" customFormat="1" ht="24" customHeight="1">
      <c r="A87" s="1" t="s">
        <v>21</v>
      </c>
      <c r="B87" s="4">
        <v>200</v>
      </c>
      <c r="D87" s="10">
        <f t="shared" si="7"/>
        <v>0.02864139540878432</v>
      </c>
      <c r="E87" s="13"/>
    </row>
    <row r="88" spans="1:5" ht="24" customHeight="1">
      <c r="A88" s="7" t="s">
        <v>28</v>
      </c>
      <c r="B88" s="17">
        <v>1963</v>
      </c>
      <c r="D88" s="19">
        <f t="shared" si="7"/>
        <v>0.28111529593721807</v>
      </c>
      <c r="E88" s="22"/>
    </row>
    <row r="89" spans="1:5" ht="24" customHeight="1">
      <c r="A89" s="16" t="s">
        <v>30</v>
      </c>
      <c r="B89" s="24">
        <v>1508</v>
      </c>
      <c r="D89" s="19">
        <f t="shared" si="7"/>
        <v>0.21595612138223375</v>
      </c>
      <c r="E89" s="22"/>
    </row>
    <row r="90" spans="1:5" s="5" customFormat="1" ht="24" customHeight="1">
      <c r="A90" s="7" t="s">
        <v>29</v>
      </c>
      <c r="B90" s="17">
        <v>3241</v>
      </c>
      <c r="D90" s="19">
        <f t="shared" si="7"/>
        <v>0.4641338125993499</v>
      </c>
      <c r="E90" s="20">
        <f>D88+D89+D90+D91</f>
        <v>3.2954789557347235</v>
      </c>
    </row>
    <row r="91" spans="1:5" ht="24" customHeight="1">
      <c r="A91" s="7" t="s">
        <v>31</v>
      </c>
      <c r="B91" s="18">
        <v>16300</v>
      </c>
      <c r="D91" s="19">
        <f t="shared" si="7"/>
        <v>2.334273725815922</v>
      </c>
      <c r="E91" s="22">
        <f>B88+B89+B90+B91</f>
        <v>23012</v>
      </c>
    </row>
    <row r="92" spans="1:2" ht="24" customHeight="1">
      <c r="A92" s="2" t="s">
        <v>5</v>
      </c>
      <c r="B92" s="2">
        <f>SUM(B78:B91)</f>
        <v>170915.65</v>
      </c>
    </row>
    <row r="93" spans="1:4" ht="24" customHeight="1">
      <c r="A93" s="30" t="s">
        <v>32</v>
      </c>
      <c r="B93" s="30"/>
      <c r="D93" s="25">
        <v>6982.1</v>
      </c>
    </row>
    <row r="94" spans="1:5" ht="24" customHeight="1">
      <c r="A94" s="1" t="s">
        <v>12</v>
      </c>
      <c r="B94" s="4">
        <v>14383.13</v>
      </c>
      <c r="D94" s="10">
        <f>B94/6982.1</f>
        <v>2.060000572893542</v>
      </c>
      <c r="E94" s="15"/>
    </row>
    <row r="95" spans="1:5" ht="24" customHeight="1">
      <c r="A95" s="1" t="s">
        <v>8</v>
      </c>
      <c r="B95" s="4">
        <v>43638.13</v>
      </c>
      <c r="D95" s="10">
        <f aca="true" t="shared" si="8" ref="D95:D107">B95/6982.1</f>
        <v>6.250000716116927</v>
      </c>
      <c r="E95" s="15"/>
    </row>
    <row r="96" spans="1:5" ht="24" customHeight="1">
      <c r="A96" s="1" t="s">
        <v>3</v>
      </c>
      <c r="B96" s="4">
        <v>13964.2</v>
      </c>
      <c r="D96" s="10">
        <f t="shared" si="8"/>
        <v>2</v>
      </c>
      <c r="E96" s="15"/>
    </row>
    <row r="97" spans="1:5" ht="24" customHeight="1">
      <c r="A97" s="1" t="s">
        <v>4</v>
      </c>
      <c r="B97" s="4">
        <v>25763.95</v>
      </c>
      <c r="D97" s="10">
        <f t="shared" si="8"/>
        <v>3.6900001432233855</v>
      </c>
      <c r="E97" s="15"/>
    </row>
    <row r="98" spans="1:5" ht="24" customHeight="1">
      <c r="A98" s="1" t="s">
        <v>6</v>
      </c>
      <c r="B98" s="4">
        <v>2664.04</v>
      </c>
      <c r="D98" s="10">
        <f t="shared" si="8"/>
        <v>0.38155282794574696</v>
      </c>
      <c r="E98" s="15"/>
    </row>
    <row r="99" spans="1:5" ht="24" customHeight="1">
      <c r="A99" s="1" t="s">
        <v>9</v>
      </c>
      <c r="B99" s="4">
        <v>4507.55</v>
      </c>
      <c r="D99" s="10">
        <f t="shared" si="8"/>
        <v>0.6455865713753741</v>
      </c>
      <c r="E99" s="14"/>
    </row>
    <row r="100" spans="1:5" ht="24" customHeight="1">
      <c r="A100" s="1" t="s">
        <v>10</v>
      </c>
      <c r="B100" s="4">
        <v>6916.89</v>
      </c>
      <c r="D100" s="10">
        <f t="shared" si="8"/>
        <v>0.9906604030306069</v>
      </c>
      <c r="E100" s="15"/>
    </row>
    <row r="101" spans="1:5" ht="24" customHeight="1">
      <c r="A101" s="6" t="s">
        <v>7</v>
      </c>
      <c r="B101" s="4">
        <v>27509.47</v>
      </c>
      <c r="D101" s="10">
        <f t="shared" si="8"/>
        <v>3.939999427106458</v>
      </c>
      <c r="E101" s="15"/>
    </row>
    <row r="102" spans="1:5" s="5" customFormat="1" ht="24" customHeight="1">
      <c r="A102" s="1" t="s">
        <v>11</v>
      </c>
      <c r="B102" s="4">
        <v>8363.41</v>
      </c>
      <c r="D102" s="10">
        <f t="shared" si="8"/>
        <v>1.1978358946448775</v>
      </c>
      <c r="E102" s="13"/>
    </row>
    <row r="103" spans="1:5" s="5" customFormat="1" ht="24" customHeight="1">
      <c r="A103" s="1" t="s">
        <v>33</v>
      </c>
      <c r="B103" s="4">
        <v>20409.91</v>
      </c>
      <c r="D103" s="10">
        <f t="shared" si="8"/>
        <v>2.923176408243938</v>
      </c>
      <c r="E103" s="13"/>
    </row>
    <row r="104" spans="1:5" ht="24" customHeight="1">
      <c r="A104" s="7" t="s">
        <v>26</v>
      </c>
      <c r="B104" s="24">
        <v>11020</v>
      </c>
      <c r="D104" s="19">
        <f t="shared" si="8"/>
        <v>1.5783217083685424</v>
      </c>
      <c r="E104" s="22"/>
    </row>
    <row r="105" spans="1:5" ht="24" customHeight="1">
      <c r="A105" s="7" t="s">
        <v>34</v>
      </c>
      <c r="B105" s="24">
        <v>6978.15</v>
      </c>
      <c r="D105" s="19">
        <f t="shared" si="8"/>
        <v>0.9994342676272181</v>
      </c>
      <c r="E105" s="22"/>
    </row>
    <row r="106" spans="1:5" ht="24" customHeight="1">
      <c r="A106" s="7" t="s">
        <v>35</v>
      </c>
      <c r="B106" s="17">
        <v>2946</v>
      </c>
      <c r="D106" s="19">
        <f>B106/6982.1</f>
        <v>0.42193609372538343</v>
      </c>
      <c r="E106" s="22">
        <f>D104+D105+D106+D107</f>
        <v>3.6596654301714384</v>
      </c>
    </row>
    <row r="107" spans="1:5" ht="24" customHeight="1">
      <c r="A107" s="7" t="s">
        <v>36</v>
      </c>
      <c r="B107" s="7">
        <v>4608</v>
      </c>
      <c r="D107" s="19">
        <f t="shared" si="8"/>
        <v>0.6599733604502943</v>
      </c>
      <c r="E107" s="22">
        <f>B104+B105+B106+B107</f>
        <v>25552.15</v>
      </c>
    </row>
    <row r="108" spans="1:2" ht="24" customHeight="1">
      <c r="A108" s="2" t="s">
        <v>5</v>
      </c>
      <c r="B108" s="2">
        <f>SUM(B94:B107)</f>
        <v>193672.83</v>
      </c>
    </row>
    <row r="109" spans="1:4" ht="24" customHeight="1">
      <c r="A109" s="30" t="s">
        <v>37</v>
      </c>
      <c r="B109" s="30"/>
      <c r="D109" s="25">
        <v>6982.3</v>
      </c>
    </row>
    <row r="110" spans="1:5" ht="24" customHeight="1">
      <c r="A110" s="1" t="s">
        <v>12</v>
      </c>
      <c r="B110" s="4">
        <v>14383.54</v>
      </c>
      <c r="D110" s="10">
        <f>B110/6982.3</f>
        <v>2.0600002864385663</v>
      </c>
      <c r="E110" s="15"/>
    </row>
    <row r="111" spans="1:5" ht="24" customHeight="1">
      <c r="A111" s="1" t="s">
        <v>8</v>
      </c>
      <c r="B111" s="4">
        <v>43639.38</v>
      </c>
      <c r="D111" s="10">
        <f aca="true" t="shared" si="9" ref="D111:D124">B111/6982.3</f>
        <v>6.250000716096415</v>
      </c>
      <c r="E111" s="15"/>
    </row>
    <row r="112" spans="1:5" ht="24" customHeight="1">
      <c r="A112" s="1" t="s">
        <v>3</v>
      </c>
      <c r="B112" s="4">
        <v>13964.6</v>
      </c>
      <c r="D112" s="10">
        <f t="shared" si="9"/>
        <v>2</v>
      </c>
      <c r="E112" s="15"/>
    </row>
    <row r="113" spans="1:5" ht="24" customHeight="1">
      <c r="A113" s="1" t="s">
        <v>4</v>
      </c>
      <c r="B113" s="4">
        <v>25764.69</v>
      </c>
      <c r="D113" s="10">
        <f t="shared" si="9"/>
        <v>3.690000429657849</v>
      </c>
      <c r="E113" s="15"/>
    </row>
    <row r="114" spans="1:5" ht="24" customHeight="1">
      <c r="A114" s="1" t="s">
        <v>6</v>
      </c>
      <c r="B114" s="4">
        <v>2753.19</v>
      </c>
      <c r="D114" s="10">
        <f t="shared" si="9"/>
        <v>0.3943098978846512</v>
      </c>
      <c r="E114" s="15"/>
    </row>
    <row r="115" spans="1:5" ht="30" customHeight="1">
      <c r="A115" s="1" t="s">
        <v>38</v>
      </c>
      <c r="B115" s="4">
        <v>32763.59</v>
      </c>
      <c r="D115" s="10">
        <f t="shared" si="9"/>
        <v>4.692377869756384</v>
      </c>
      <c r="E115" s="14"/>
    </row>
    <row r="116" spans="1:5" ht="24" customHeight="1">
      <c r="A116" s="1" t="s">
        <v>10</v>
      </c>
      <c r="B116" s="4">
        <v>6775.2</v>
      </c>
      <c r="D116" s="10">
        <f t="shared" si="9"/>
        <v>0.9703392864815318</v>
      </c>
      <c r="E116" s="15"/>
    </row>
    <row r="117" spans="1:5" ht="24" customHeight="1">
      <c r="A117" s="6" t="s">
        <v>7</v>
      </c>
      <c r="B117" s="4">
        <v>27510.26</v>
      </c>
      <c r="D117" s="10">
        <f t="shared" si="9"/>
        <v>3.9399997135614337</v>
      </c>
      <c r="E117" s="15"/>
    </row>
    <row r="118" spans="1:5" s="5" customFormat="1" ht="24" customHeight="1">
      <c r="A118" s="1" t="s">
        <v>11</v>
      </c>
      <c r="B118" s="4">
        <v>8363.41</v>
      </c>
      <c r="D118" s="10">
        <f t="shared" si="9"/>
        <v>1.1978015840052705</v>
      </c>
      <c r="E118" s="13"/>
    </row>
    <row r="119" spans="1:5" s="5" customFormat="1" ht="24" customHeight="1">
      <c r="A119" s="7" t="s">
        <v>39</v>
      </c>
      <c r="B119" s="17">
        <v>3008.76</v>
      </c>
      <c r="D119" s="19">
        <f t="shared" si="9"/>
        <v>0.4309124500522751</v>
      </c>
      <c r="E119" s="20"/>
    </row>
    <row r="120" spans="1:5" ht="30" customHeight="1">
      <c r="A120" s="7" t="s">
        <v>40</v>
      </c>
      <c r="B120" s="17">
        <v>13178</v>
      </c>
      <c r="D120" s="19">
        <f t="shared" si="9"/>
        <v>1.887343711957378</v>
      </c>
      <c r="E120" s="22"/>
    </row>
    <row r="121" spans="1:5" ht="24" customHeight="1">
      <c r="A121" s="27" t="s">
        <v>41</v>
      </c>
      <c r="B121" s="17">
        <v>3974.4</v>
      </c>
      <c r="D121" s="19">
        <f t="shared" si="9"/>
        <v>0.569210718531143</v>
      </c>
      <c r="E121" s="22"/>
    </row>
    <row r="122" spans="1:5" ht="24" customHeight="1">
      <c r="A122" s="7" t="s">
        <v>42</v>
      </c>
      <c r="B122" s="24">
        <v>4363</v>
      </c>
      <c r="D122" s="19">
        <f t="shared" si="9"/>
        <v>0.624865731922146</v>
      </c>
      <c r="E122" s="22"/>
    </row>
    <row r="123" spans="1:5" ht="24" customHeight="1">
      <c r="A123" s="7" t="s">
        <v>43</v>
      </c>
      <c r="B123" s="24">
        <v>11000</v>
      </c>
      <c r="D123" s="19">
        <f>B123/6982.3</f>
        <v>1.5754121134869599</v>
      </c>
      <c r="E123" s="22">
        <f>D119+D120+D121+D122+D123+D124</f>
        <v>7.236033971613939</v>
      </c>
    </row>
    <row r="124" spans="1:5" ht="24" customHeight="1">
      <c r="A124" s="23" t="s">
        <v>44</v>
      </c>
      <c r="B124" s="24">
        <v>15000</v>
      </c>
      <c r="D124" s="19">
        <f t="shared" si="9"/>
        <v>2.1482892456640363</v>
      </c>
      <c r="E124" s="22">
        <f>B119+B120+B121+B122+B123+B124</f>
        <v>50524.16</v>
      </c>
    </row>
    <row r="125" spans="1:5" ht="24" customHeight="1">
      <c r="A125" s="2" t="s">
        <v>5</v>
      </c>
      <c r="B125" s="2">
        <f>SUM(B110:B124)</f>
        <v>226442.02000000005</v>
      </c>
      <c r="E125" s="15"/>
    </row>
    <row r="126" spans="1:4" ht="24" customHeight="1">
      <c r="A126" s="30" t="s">
        <v>45</v>
      </c>
      <c r="B126" s="30"/>
      <c r="D126" s="26"/>
    </row>
    <row r="127" spans="1:5" ht="24" customHeight="1">
      <c r="A127" s="1" t="s">
        <v>12</v>
      </c>
      <c r="B127" s="4">
        <v>14383.54</v>
      </c>
      <c r="D127" s="10">
        <f>B127/6982.3</f>
        <v>2.0600002864385663</v>
      </c>
      <c r="E127" s="15"/>
    </row>
    <row r="128" spans="1:5" ht="24" customHeight="1">
      <c r="A128" s="1" t="s">
        <v>8</v>
      </c>
      <c r="B128" s="4">
        <v>43639.38</v>
      </c>
      <c r="D128" s="10">
        <f aca="true" t="shared" si="10" ref="D128:D139">B128/6982.3</f>
        <v>6.250000716096415</v>
      </c>
      <c r="E128" s="15"/>
    </row>
    <row r="129" spans="1:5" ht="24" customHeight="1">
      <c r="A129" s="1" t="s">
        <v>3</v>
      </c>
      <c r="B129" s="4">
        <v>13964.6</v>
      </c>
      <c r="D129" s="10">
        <f t="shared" si="10"/>
        <v>2</v>
      </c>
      <c r="E129" s="15"/>
    </row>
    <row r="130" spans="1:5" ht="24" customHeight="1">
      <c r="A130" s="1" t="s">
        <v>4</v>
      </c>
      <c r="B130" s="4">
        <v>25764.69</v>
      </c>
      <c r="D130" s="10">
        <f t="shared" si="10"/>
        <v>3.690000429657849</v>
      </c>
      <c r="E130" s="15"/>
    </row>
    <row r="131" spans="1:5" ht="24" customHeight="1">
      <c r="A131" s="1" t="s">
        <v>6</v>
      </c>
      <c r="B131" s="4">
        <v>2937.49</v>
      </c>
      <c r="D131" s="10">
        <f t="shared" si="10"/>
        <v>0.42070521174970993</v>
      </c>
      <c r="E131" s="15"/>
    </row>
    <row r="132" spans="1:5" ht="24.75" customHeight="1">
      <c r="A132" s="1" t="s">
        <v>9</v>
      </c>
      <c r="B132" s="4">
        <v>4507.55</v>
      </c>
      <c r="D132" s="10">
        <f t="shared" si="10"/>
        <v>0.6455680792861951</v>
      </c>
      <c r="E132" s="14"/>
    </row>
    <row r="133" spans="1:5" ht="24" customHeight="1">
      <c r="A133" s="1" t="s">
        <v>10</v>
      </c>
      <c r="B133" s="4">
        <v>6872.69</v>
      </c>
      <c r="D133" s="10">
        <f t="shared" si="10"/>
        <v>0.9843017343855176</v>
      </c>
      <c r="E133" s="15"/>
    </row>
    <row r="134" spans="1:5" ht="24" customHeight="1">
      <c r="A134" s="6" t="s">
        <v>7</v>
      </c>
      <c r="B134" s="4">
        <v>27510.26</v>
      </c>
      <c r="D134" s="10">
        <f t="shared" si="10"/>
        <v>3.9399997135614337</v>
      </c>
      <c r="E134" s="15"/>
    </row>
    <row r="135" spans="1:5" s="5" customFormat="1" ht="24" customHeight="1">
      <c r="A135" s="1" t="s">
        <v>11</v>
      </c>
      <c r="B135" s="4">
        <v>8363.41</v>
      </c>
      <c r="D135" s="10">
        <f t="shared" si="10"/>
        <v>1.1978015840052705</v>
      </c>
      <c r="E135" s="13"/>
    </row>
    <row r="136" spans="1:5" s="5" customFormat="1" ht="24" customHeight="1">
      <c r="A136" s="7" t="s">
        <v>46</v>
      </c>
      <c r="B136" s="18">
        <v>2338</v>
      </c>
      <c r="D136" s="19">
        <f t="shared" si="10"/>
        <v>0.3348466837575011</v>
      </c>
      <c r="E136" s="20"/>
    </row>
    <row r="137" spans="1:5" ht="24.75" customHeight="1">
      <c r="A137" s="7" t="s">
        <v>48</v>
      </c>
      <c r="B137" s="17">
        <v>5425</v>
      </c>
      <c r="D137" s="19">
        <f t="shared" si="10"/>
        <v>0.7769646105151597</v>
      </c>
      <c r="E137" s="22"/>
    </row>
    <row r="138" spans="1:5" ht="24" customHeight="1">
      <c r="A138" s="7" t="s">
        <v>47</v>
      </c>
      <c r="B138" s="18">
        <v>5658</v>
      </c>
      <c r="D138" s="19">
        <f t="shared" si="10"/>
        <v>0.8103347034644744</v>
      </c>
      <c r="E138" s="22"/>
    </row>
    <row r="139" spans="1:5" ht="24" customHeight="1">
      <c r="A139" s="7" t="s">
        <v>49</v>
      </c>
      <c r="B139" s="18">
        <v>27072</v>
      </c>
      <c r="D139" s="19">
        <f t="shared" si="10"/>
        <v>3.8772324305744523</v>
      </c>
      <c r="E139" s="22">
        <f>D136+D137+D138+D139+D140</f>
        <v>12.488463686750784</v>
      </c>
    </row>
    <row r="140" spans="1:5" ht="24" customHeight="1">
      <c r="A140" s="7" t="s">
        <v>50</v>
      </c>
      <c r="B140" s="18">
        <v>46705.2</v>
      </c>
      <c r="D140" s="19">
        <f>B140/6982.3</f>
        <v>6.689085258439196</v>
      </c>
      <c r="E140" s="22">
        <f>B136+B137+B138+B139+B140</f>
        <v>87198.2</v>
      </c>
    </row>
    <row r="141" spans="1:5" ht="24" customHeight="1">
      <c r="A141" s="2" t="s">
        <v>5</v>
      </c>
      <c r="B141" s="2">
        <f>SUM(B127:B140)</f>
        <v>235141.81</v>
      </c>
      <c r="E141" s="15"/>
    </row>
    <row r="142" spans="1:4" ht="24" customHeight="1">
      <c r="A142" s="30" t="s">
        <v>51</v>
      </c>
      <c r="B142" s="30"/>
      <c r="D142" s="25">
        <v>6984.1</v>
      </c>
    </row>
    <row r="143" spans="1:5" ht="24" customHeight="1">
      <c r="A143" s="1" t="s">
        <v>12</v>
      </c>
      <c r="B143" s="4">
        <v>14387.25</v>
      </c>
      <c r="D143" s="10">
        <f>B143/6984.1</f>
        <v>2.0600005727294852</v>
      </c>
      <c r="E143" s="15"/>
    </row>
    <row r="144" spans="1:5" ht="24" customHeight="1">
      <c r="A144" s="1" t="s">
        <v>8</v>
      </c>
      <c r="B144" s="4">
        <v>43650.63</v>
      </c>
      <c r="D144" s="10">
        <f aca="true" t="shared" si="11" ref="D144:D153">B144/6984.1</f>
        <v>6.250000715911856</v>
      </c>
      <c r="E144" s="15"/>
    </row>
    <row r="145" spans="1:5" ht="24" customHeight="1">
      <c r="A145" s="1" t="s">
        <v>3</v>
      </c>
      <c r="B145" s="4">
        <v>13968.2</v>
      </c>
      <c r="D145" s="10">
        <f t="shared" si="11"/>
        <v>2</v>
      </c>
      <c r="E145" s="15"/>
    </row>
    <row r="146" spans="1:5" ht="24" customHeight="1">
      <c r="A146" s="1" t="s">
        <v>4</v>
      </c>
      <c r="B146" s="4">
        <v>25771.33</v>
      </c>
      <c r="D146" s="10">
        <f t="shared" si="11"/>
        <v>3.6900001431823712</v>
      </c>
      <c r="E146" s="15"/>
    </row>
    <row r="147" spans="1:5" ht="24" customHeight="1">
      <c r="A147" s="1" t="s">
        <v>6</v>
      </c>
      <c r="B147" s="4">
        <v>2664.04</v>
      </c>
      <c r="D147" s="10">
        <f t="shared" si="11"/>
        <v>0.381443564668318</v>
      </c>
      <c r="E147" s="15"/>
    </row>
    <row r="148" spans="1:5" ht="24.75" customHeight="1">
      <c r="A148" s="1" t="s">
        <v>9</v>
      </c>
      <c r="B148" s="4">
        <v>4507.55</v>
      </c>
      <c r="D148" s="10">
        <f t="shared" si="11"/>
        <v>0.6454016981429246</v>
      </c>
      <c r="E148" s="14"/>
    </row>
    <row r="149" spans="1:5" ht="24" customHeight="1">
      <c r="A149" s="1" t="s">
        <v>10</v>
      </c>
      <c r="B149" s="4">
        <v>6866.13</v>
      </c>
      <c r="D149" s="10">
        <f t="shared" si="11"/>
        <v>0.9831087756475423</v>
      </c>
      <c r="E149" s="15"/>
    </row>
    <row r="150" spans="1:5" ht="24" customHeight="1">
      <c r="A150" s="6" t="s">
        <v>7</v>
      </c>
      <c r="B150" s="4">
        <v>27517.35</v>
      </c>
      <c r="D150" s="10">
        <f t="shared" si="11"/>
        <v>3.939999427270514</v>
      </c>
      <c r="E150" s="15"/>
    </row>
    <row r="151" spans="1:5" s="5" customFormat="1" ht="24" customHeight="1">
      <c r="A151" s="1" t="s">
        <v>11</v>
      </c>
      <c r="B151" s="4">
        <v>8363.41</v>
      </c>
      <c r="D151" s="10">
        <f t="shared" si="11"/>
        <v>1.1974928766770234</v>
      </c>
      <c r="E151" s="13"/>
    </row>
    <row r="152" spans="1:5" s="5" customFormat="1" ht="24" customHeight="1">
      <c r="A152" s="7" t="s">
        <v>21</v>
      </c>
      <c r="B152" s="18">
        <v>5750</v>
      </c>
      <c r="D152" s="10">
        <f t="shared" si="11"/>
        <v>0.8232986354720007</v>
      </c>
      <c r="E152" s="13"/>
    </row>
    <row r="153" spans="1:5" ht="24.75" customHeight="1">
      <c r="A153" s="7" t="s">
        <v>52</v>
      </c>
      <c r="B153" s="17">
        <v>17740</v>
      </c>
      <c r="D153" s="10">
        <f t="shared" si="11"/>
        <v>2.540055268395355</v>
      </c>
      <c r="E153" s="14"/>
    </row>
    <row r="154" spans="1:5" ht="24" customHeight="1">
      <c r="A154" s="2" t="s">
        <v>5</v>
      </c>
      <c r="B154" s="2">
        <f>SUM(B143:B153)</f>
        <v>171185.89</v>
      </c>
      <c r="E154" s="15"/>
    </row>
    <row r="155" spans="1:4" ht="24" customHeight="1">
      <c r="A155" s="30" t="s">
        <v>53</v>
      </c>
      <c r="B155" s="30"/>
      <c r="D155" s="26"/>
    </row>
    <row r="156" spans="1:5" ht="24" customHeight="1">
      <c r="A156" s="1" t="s">
        <v>12</v>
      </c>
      <c r="B156" s="4">
        <v>14387.25</v>
      </c>
      <c r="D156" s="10">
        <f>B156/6984.1</f>
        <v>2.0600005727294852</v>
      </c>
      <c r="E156" s="15"/>
    </row>
    <row r="157" spans="1:5" ht="24" customHeight="1">
      <c r="A157" s="1" t="s">
        <v>8</v>
      </c>
      <c r="B157" s="4">
        <v>43650.63</v>
      </c>
      <c r="D157" s="10">
        <f aca="true" t="shared" si="12" ref="D157:D172">B157/6984.1</f>
        <v>6.250000715911856</v>
      </c>
      <c r="E157" s="15"/>
    </row>
    <row r="158" spans="1:5" ht="24" customHeight="1">
      <c r="A158" s="1" t="s">
        <v>3</v>
      </c>
      <c r="B158" s="4">
        <v>13968.2</v>
      </c>
      <c r="D158" s="10">
        <f t="shared" si="12"/>
        <v>2</v>
      </c>
      <c r="E158" s="15"/>
    </row>
    <row r="159" spans="1:5" ht="24" customHeight="1">
      <c r="A159" s="1" t="s">
        <v>4</v>
      </c>
      <c r="B159" s="4">
        <v>25771.33</v>
      </c>
      <c r="D159" s="10">
        <f t="shared" si="12"/>
        <v>3.6900001431823712</v>
      </c>
      <c r="E159" s="15"/>
    </row>
    <row r="160" spans="1:5" ht="24" customHeight="1">
      <c r="A160" s="1" t="s">
        <v>6</v>
      </c>
      <c r="B160" s="4">
        <v>2937.49</v>
      </c>
      <c r="D160" s="10">
        <f t="shared" si="12"/>
        <v>0.4205967841239386</v>
      </c>
      <c r="E160" s="15"/>
    </row>
    <row r="161" spans="1:5" ht="24.75" customHeight="1">
      <c r="A161" s="1" t="s">
        <v>9</v>
      </c>
      <c r="B161" s="4">
        <v>4507.55</v>
      </c>
      <c r="D161" s="10">
        <f t="shared" si="12"/>
        <v>0.6454016981429246</v>
      </c>
      <c r="E161" s="14"/>
    </row>
    <row r="162" spans="1:5" ht="24" customHeight="1">
      <c r="A162" s="1" t="s">
        <v>10</v>
      </c>
      <c r="B162" s="4">
        <v>15256.52</v>
      </c>
      <c r="D162" s="10">
        <f t="shared" si="12"/>
        <v>2.1844647127045715</v>
      </c>
      <c r="E162" s="15"/>
    </row>
    <row r="163" spans="1:5" ht="24" customHeight="1">
      <c r="A163" s="6" t="s">
        <v>7</v>
      </c>
      <c r="B163" s="4">
        <v>27517.35</v>
      </c>
      <c r="D163" s="10">
        <f t="shared" si="12"/>
        <v>3.939999427270514</v>
      </c>
      <c r="E163" s="15"/>
    </row>
    <row r="164" spans="1:5" s="5" customFormat="1" ht="24" customHeight="1">
      <c r="A164" s="1" t="s">
        <v>11</v>
      </c>
      <c r="B164" s="4">
        <v>8363.41</v>
      </c>
      <c r="D164" s="10">
        <f t="shared" si="12"/>
        <v>1.1974928766770234</v>
      </c>
      <c r="E164" s="13"/>
    </row>
    <row r="165" spans="1:5" s="5" customFormat="1" ht="24" customHeight="1">
      <c r="A165" s="16" t="s">
        <v>54</v>
      </c>
      <c r="B165" s="4">
        <v>1980</v>
      </c>
      <c r="D165" s="19">
        <f t="shared" si="12"/>
        <v>0.2835010953451411</v>
      </c>
      <c r="E165" s="20"/>
    </row>
    <row r="166" spans="1:5" ht="24.75" customHeight="1">
      <c r="A166" s="16" t="s">
        <v>60</v>
      </c>
      <c r="B166" s="21">
        <v>3512</v>
      </c>
      <c r="D166" s="19">
        <f t="shared" si="12"/>
        <v>0.5028564883091593</v>
      </c>
      <c r="E166" s="22"/>
    </row>
    <row r="167" spans="1:5" s="5" customFormat="1" ht="24" customHeight="1">
      <c r="A167" s="28" t="s">
        <v>55</v>
      </c>
      <c r="B167" s="29">
        <v>47972</v>
      </c>
      <c r="D167" s="19">
        <f t="shared" si="12"/>
        <v>6.868744720150055</v>
      </c>
      <c r="E167" s="20"/>
    </row>
    <row r="168" spans="1:5" ht="24.75" customHeight="1">
      <c r="A168" s="16" t="s">
        <v>56</v>
      </c>
      <c r="B168" s="21">
        <v>251922</v>
      </c>
      <c r="D168" s="19">
        <f t="shared" si="12"/>
        <v>36.07078936441345</v>
      </c>
      <c r="E168" s="22"/>
    </row>
    <row r="169" spans="1:5" s="5" customFormat="1" ht="24" customHeight="1">
      <c r="A169" s="16" t="s">
        <v>57</v>
      </c>
      <c r="B169" s="21">
        <v>229609</v>
      </c>
      <c r="D169" s="19">
        <f t="shared" si="12"/>
        <v>32.87596111166793</v>
      </c>
      <c r="E169" s="20"/>
    </row>
    <row r="170" spans="1:5" ht="24.75" customHeight="1">
      <c r="A170" s="16" t="s">
        <v>58</v>
      </c>
      <c r="B170" s="21">
        <v>4414</v>
      </c>
      <c r="D170" s="19">
        <f t="shared" si="12"/>
        <v>0.6320069872997236</v>
      </c>
      <c r="E170" s="22"/>
    </row>
    <row r="171" spans="1:5" s="5" customFormat="1" ht="24" customHeight="1">
      <c r="A171" s="16" t="s">
        <v>59</v>
      </c>
      <c r="B171" s="4">
        <v>80828</v>
      </c>
      <c r="D171" s="19">
        <f t="shared" si="12"/>
        <v>11.57314471442276</v>
      </c>
      <c r="E171" s="20">
        <f>D165+D166+D167+D168+D169+D170+D171+D172</f>
        <v>89.74069672541914</v>
      </c>
    </row>
    <row r="172" spans="1:5" ht="24.75" customHeight="1">
      <c r="A172" s="16" t="s">
        <v>61</v>
      </c>
      <c r="B172" s="21">
        <v>6521</v>
      </c>
      <c r="D172" s="19">
        <f t="shared" si="12"/>
        <v>0.933692243810942</v>
      </c>
      <c r="E172" s="22">
        <f>B165+B166+B167+B168+B169+B170+B171+B172</f>
        <v>626758</v>
      </c>
    </row>
    <row r="173" spans="1:5" ht="24" customHeight="1">
      <c r="A173" s="2" t="s">
        <v>5</v>
      </c>
      <c r="B173" s="2">
        <f>SUM(B156:B172)</f>
        <v>783117.73</v>
      </c>
      <c r="E173" s="15"/>
    </row>
  </sheetData>
  <sheetProtection/>
  <mergeCells count="13">
    <mergeCell ref="A155:B155"/>
    <mergeCell ref="A142:B142"/>
    <mergeCell ref="A126:B126"/>
    <mergeCell ref="A109:B109"/>
    <mergeCell ref="A93:B93"/>
    <mergeCell ref="A77:B77"/>
    <mergeCell ref="A64:B64"/>
    <mergeCell ref="A1:B1"/>
    <mergeCell ref="A3:B3"/>
    <mergeCell ref="A15:B15"/>
    <mergeCell ref="A28:B28"/>
    <mergeCell ref="A39:B39"/>
    <mergeCell ref="A52:B52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2024-01-29T12:11:45Z</cp:lastPrinted>
  <dcterms:created xsi:type="dcterms:W3CDTF">1996-10-08T23:32:33Z</dcterms:created>
  <dcterms:modified xsi:type="dcterms:W3CDTF">2024-02-02T08:33:12Z</dcterms:modified>
  <cp:category/>
  <cp:version/>
  <cp:contentType/>
  <cp:contentStatus/>
</cp:coreProperties>
</file>